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ÀNG HÀ 2025\HS mua sắm 2025\TPDD\"/>
    </mc:Choice>
  </mc:AlternateContent>
  <bookViews>
    <workbookView showHorizontalScroll="0" showVerticalScroll="0" showSheetTabs="0" xWindow="0" yWindow="0" windowWidth="20490" windowHeight="7650"/>
  </bookViews>
  <sheets>
    <sheet name="DANH MỤC TP " sheetId="1" r:id="rId1"/>
  </sheets>
  <definedNames>
    <definedName name="_xlnm._FilterDatabase" localSheetId="0" hidden="1">'DANH MỤC TP '!$A$10:$J$10</definedName>
    <definedName name="OLE_LINK1" localSheetId="0">'DANH MỤC TP '!$Q$8</definedName>
    <definedName name="_xlnm.Print_Titles" localSheetId="0">'DANH MỤC TP '!$7:$7</definedName>
  </definedNames>
  <calcPr calcId="162913"/>
</workbook>
</file>

<file path=xl/calcChain.xml><?xml version="1.0" encoding="utf-8"?>
<calcChain xmlns="http://schemas.openxmlformats.org/spreadsheetml/2006/main">
  <c r="T9" i="1" l="1"/>
  <c r="G10" i="1"/>
  <c r="L10" i="1" s="1"/>
  <c r="F10" i="1"/>
  <c r="L9" i="1"/>
  <c r="G8" i="1"/>
  <c r="L8" i="1" s="1"/>
  <c r="F8" i="1"/>
  <c r="L11" i="1" l="1"/>
  <c r="O9" i="1"/>
  <c r="P9" i="1" s="1"/>
  <c r="O10" i="1"/>
  <c r="P10" i="1" s="1"/>
  <c r="O8" i="1"/>
  <c r="P8" i="1" s="1"/>
  <c r="I9" i="1"/>
  <c r="I8" i="1"/>
  <c r="I10" i="1" l="1"/>
</calcChain>
</file>

<file path=xl/sharedStrings.xml><?xml version="1.0" encoding="utf-8"?>
<sst xmlns="http://schemas.openxmlformats.org/spreadsheetml/2006/main" count="40" uniqueCount="40">
  <si>
    <t>Ghi chú</t>
  </si>
  <si>
    <t>Đơn vị tính</t>
  </si>
  <si>
    <t>CỘNG HOÀ XÃ HỘI CHỦ NGHĨA VIỆT NAM</t>
  </si>
  <si>
    <t>Độc lập - Tự do - Hạnh phúc</t>
  </si>
  <si>
    <t>Đơn giá
(vnđ)</t>
  </si>
  <si>
    <t>Thành tiền
(vnđ)</t>
  </si>
  <si>
    <t>STT</t>
  </si>
  <si>
    <t>Tiêu chí kĩ thuật</t>
  </si>
  <si>
    <t xml:space="preserve">Thực phẩm dinh dưỡng bổ sung  ketoacid dành cho bệnh nhân có bệnh lý thận </t>
  </si>
  <si>
    <t>Thực phẩm dinh dưỡng dạng nước bổ sung đạm Whey</t>
  </si>
  <si>
    <t>Thực phẩm dinh dưỡng dạng bột năng lượng chuẩn, có đạm Whey và Nano Curcumin</t>
  </si>
  <si>
    <t>Số lượng sử dụng 
tháng 02/2025</t>
  </si>
  <si>
    <t>Tên hàng hóa</t>
  </si>
  <si>
    <t>Nocid</t>
  </si>
  <si>
    <t>Protimedic</t>
  </si>
  <si>
    <t>Lean max Hope</t>
  </si>
  <si>
    <r>
      <t xml:space="preserve">- L-lysine acetate: 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100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</si>
  <si>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Symbol"/>
        <family val="1"/>
        <charset val="2"/>
      </rPr>
      <t>a</t>
    </r>
    <r>
      <rPr>
        <sz val="10"/>
        <color theme="1"/>
        <rFont val="Times New Roman"/>
        <family val="1"/>
      </rPr>
      <t xml:space="preserve"> -ketoleucine calci: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 100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</si>
  <si>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Symbol"/>
        <family val="1"/>
        <charset val="2"/>
      </rPr>
      <t>a</t>
    </r>
    <r>
      <rPr>
        <sz val="10"/>
        <color theme="1"/>
        <rFont val="Times New Roman"/>
        <family val="1"/>
      </rPr>
      <t xml:space="preserve">-ketovaline calci: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85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</si>
  <si>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Symbol"/>
        <family val="1"/>
        <charset val="2"/>
      </rPr>
      <t>a</t>
    </r>
    <r>
      <rPr>
        <sz val="10"/>
        <color theme="1"/>
        <rFont val="Times New Roman"/>
        <family val="1"/>
      </rPr>
      <t xml:space="preserve">-ketophenylalanine calci: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65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</si>
  <si>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D,L-</t>
    </r>
    <r>
      <rPr>
        <sz val="10"/>
        <color theme="1"/>
        <rFont val="Symbol"/>
        <family val="1"/>
        <charset val="2"/>
      </rPr>
      <t>a</t>
    </r>
    <r>
      <rPr>
        <sz val="10"/>
        <color theme="1"/>
        <rFont val="Times New Roman"/>
        <family val="1"/>
      </rPr>
      <t xml:space="preserve">-ketoisoleucine calci: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65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</si>
  <si>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D,L-</t>
    </r>
    <r>
      <rPr>
        <sz val="10"/>
        <color theme="1"/>
        <rFont val="Symbol"/>
        <family val="1"/>
        <charset val="2"/>
      </rPr>
      <t>a</t>
    </r>
    <r>
      <rPr>
        <sz val="10"/>
        <color theme="1"/>
        <rFont val="Times New Roman"/>
        <family val="1"/>
      </rPr>
      <t xml:space="preserve">-hydroxymethionine calci: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55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</si>
  <si>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 xml:space="preserve">L-threonine: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50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</si>
  <si>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 xml:space="preserve">L-histidine: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35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</si>
  <si>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 xml:space="preserve">L-tyrosine: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30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</si>
  <si>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 xml:space="preserve">L-tryptophan: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20 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</si>
  <si>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 xml:space="preserve">Tổng lượng calci: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50 mg.</t>
    </r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</si>
  <si>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 xml:space="preserve">Tổng lượng Nito: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35 mg.</t>
    </r>
  </si>
  <si>
    <t>(hoặc tương đương)</t>
  </si>
  <si>
    <r>
      <rPr>
        <b/>
        <sz val="9"/>
        <color theme="1"/>
        <rFont val="Times New Roman"/>
        <family val="1"/>
      </rPr>
      <t>Tính trên 100ml:</t>
    </r>
    <r>
      <rPr>
        <sz val="9"/>
        <color theme="1"/>
        <rFont val="Times New Roman"/>
        <family val="1"/>
      </rPr>
      <t xml:space="preserve">
- Năng lượng: 150-250kcal
- Chất đạm: </t>
    </r>
    <r>
      <rPr>
        <sz val="9"/>
        <color theme="1"/>
        <rFont val="Symbol"/>
        <family val="1"/>
        <charset val="2"/>
      </rPr>
      <t>³</t>
    </r>
    <r>
      <rPr>
        <sz val="9"/>
        <color theme="1"/>
        <rFont val="Times New Roman"/>
        <family val="1"/>
      </rPr>
      <t xml:space="preserve"> 48 g 
- Chất béo: ≤ 0,1 g
- Chất tinh bột đường: ≤ 0,5 g
- Chất xơ: ≤ 0,1 g
- Áp suất thẩm thấu: ≤ 450 mOsm/kg H</t>
    </r>
    <r>
      <rPr>
        <vertAlign val="sub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0
- Quy cách đóng gói: ≥ 40ml
                  (hoặc tương đương)</t>
    </r>
  </si>
  <si>
    <r>
      <t xml:space="preserve">Trong 1 viên chứa:
- L-lysine acetate: 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100 mg.
- α -ketoleucine calci: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 100 mg.
- α-ketovaline calci: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85 mg.
- α-ketophenylalanine calci: </t>
    </r>
    <r>
      <rPr>
        <sz val="10"/>
        <color theme="1"/>
        <rFont val="Symbol"/>
        <family val="1"/>
        <charset val="2"/>
      </rPr>
      <t xml:space="preserve">³ </t>
    </r>
    <r>
      <rPr>
        <sz val="10"/>
        <color theme="1"/>
        <rFont val="Times New Roman"/>
        <family val="1"/>
      </rPr>
      <t>65 mg.
- D,L-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-ketoisoleucine calci: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65 mg.
- D,L-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-hydroxymethionine calci: </t>
    </r>
    <r>
      <rPr>
        <sz val="10"/>
        <color theme="1"/>
        <rFont val="Calibri"/>
        <family val="2"/>
      </rPr>
      <t>≥</t>
    </r>
    <r>
      <rPr>
        <sz val="10"/>
        <color theme="1"/>
        <rFont val="Times New Roman"/>
        <family val="1"/>
      </rPr>
      <t xml:space="preserve"> 55 mg.
- L-threonine: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50 mg.
- L-histidine: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35 mg.
- L-tyrosine: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30 mg.
- L-tryptophan: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20  mg.
- Tổng lượng calci: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50 mg.
- Tổng lượng Nito: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35 mg.
                      (hoặc tương đương)
</t>
    </r>
  </si>
  <si>
    <r>
      <rPr>
        <b/>
        <sz val="8"/>
        <color theme="1"/>
        <rFont val="Times New Roman"/>
        <family val="1"/>
      </rPr>
      <t>Tính trên 100g:</t>
    </r>
    <r>
      <rPr>
        <sz val="8"/>
        <color theme="1"/>
        <rFont val="Times New Roman"/>
        <family val="1"/>
      </rPr>
      <t xml:space="preserve">
- Năng lượng: 450- 500kcal
- Chất đạm: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20g 
- Đạm whey: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7,0g
- Chất béo: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20g
- Chất tinh bột đường: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50g
- Acid béo Omega-3: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100 mg
- Acid béo Omega-6: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1500 mg
- Chất xơ FOS (Fructo-oligosaccharide):  </t>
    </r>
    <r>
      <rPr>
        <sz val="8"/>
        <color theme="1"/>
        <rFont val="Symbol"/>
        <family val="1"/>
        <charset val="2"/>
      </rPr>
      <t>³</t>
    </r>
    <r>
      <rPr>
        <sz val="6.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3,0g
- Có khoáng chất và vitamin
- Vitamin D3: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400IU
- Curcumin: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100mg
- Glutamine: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500 mg
- Arginine: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500 mg
- Methionine: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200 mg
- BCAA (Acid amin phân nhánh):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3g
- Chất béo chuỗi trung bình MCT (Medium Chain Triglyceride):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2g
- Chất béo MUFA (acid béo không bão hòa 1 nối đôi):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5000 mg
- Chất béo PUFA (acid béo không bão hòa nhiều nối đôi): </t>
    </r>
    <r>
      <rPr>
        <sz val="8"/>
        <color theme="1"/>
        <rFont val="Symbol"/>
        <family val="1"/>
        <charset val="2"/>
      </rPr>
      <t>³</t>
    </r>
    <r>
      <rPr>
        <sz val="8"/>
        <color theme="1"/>
        <rFont val="Times New Roman"/>
        <family val="1"/>
      </rPr>
      <t xml:space="preserve"> 1500 mg
- Quy cách đóng gói: ≥ 400g
                       (hoặc tương đương)</t>
    </r>
  </si>
  <si>
    <t xml:space="preserve">Số lượng đề xuất mua sắm
 Sử dụng 12 tháng 
</t>
  </si>
  <si>
    <t>SỞ Y TẾ TỈNH BÀ RỊA - VŨNG TÀU</t>
  </si>
  <si>
    <t xml:space="preserve">           BỆNH VIỆN BÀ RỊA</t>
  </si>
  <si>
    <r>
      <t xml:space="preserve">DANH MỤC MỜI CHÀO GIÁ
</t>
    </r>
    <r>
      <rPr>
        <i/>
        <sz val="13"/>
        <color theme="1"/>
        <rFont val="Times New Roman"/>
        <family val="1"/>
      </rPr>
      <t>(Kèm theo Công văn số              /BVBR-KDD ngày        tháng       năm 2025 của Bệnh viện Bà Rịa)</t>
    </r>
  </si>
  <si>
    <t>Tên hàng hóa/ đặc tính kỹ thuật</t>
  </si>
  <si>
    <t>Viên</t>
  </si>
  <si>
    <t>Gói</t>
  </si>
  <si>
    <t>Hộp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</si>
</sst>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Calibri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Symbol"/>
      <family val="1"/>
      <charset val="2"/>
    </font>
    <font>
      <sz val="6.8"/>
      <color theme="1"/>
      <name val="Times New Roman"/>
      <family val="1"/>
    </font>
    <font>
      <b/>
      <sz val="9"/>
      <color theme="1"/>
      <name val="Times New Roman"/>
      <family val="1"/>
    </font>
    <font>
      <vertAlign val="subscript"/>
      <sz val="9"/>
      <color theme="1"/>
      <name val="Times New Roman"/>
      <family val="1"/>
    </font>
    <font>
      <sz val="9"/>
      <color theme="1"/>
      <name val="Symbol"/>
      <family val="1"/>
      <charset val="2"/>
    </font>
    <font>
      <b/>
      <u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quotePrefix="1" applyFont="0" applyFill="0" applyBorder="0" applyAlignment="0">
      <protection locked="0"/>
    </xf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/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/>
    </xf>
    <xf numFmtId="0" fontId="6" fillId="2" borderId="0" xfId="0" applyFont="1" applyFill="1" applyAlignment="1"/>
    <xf numFmtId="3" fontId="5" fillId="0" borderId="1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0" xfId="5" applyNumberFormat="1" applyFont="1" applyAlignment="1">
      <alignment vertical="center"/>
    </xf>
    <xf numFmtId="165" fontId="2" fillId="0" borderId="0" xfId="0" applyNumberFormat="1" applyFont="1"/>
    <xf numFmtId="0" fontId="11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2" borderId="0" xfId="0" applyFont="1" applyFill="1" applyBorder="1"/>
    <xf numFmtId="0" fontId="26" fillId="0" borderId="0" xfId="0" applyFont="1" applyFill="1" applyBorder="1"/>
    <xf numFmtId="0" fontId="26" fillId="0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horizontal="center" vertical="top" wrapText="1"/>
    </xf>
    <xf numFmtId="0" fontId="2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6">
    <cellStyle name="Comma" xfId="5" builtinId="3"/>
    <cellStyle name="Comma 2" xfId="2"/>
    <cellStyle name="Comma 3" xfId="4"/>
    <cellStyle name="Normal" xfId="0" builtinId="0"/>
    <cellStyle name="Normal 18" xfId="3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1770529</xdr:colOff>
      <xdr:row>5</xdr:row>
      <xdr:rowOff>11207</xdr:rowOff>
    </xdr:from>
    <xdr:to>
      <xdr:col>3</xdr:col>
      <xdr:colOff>1983441</xdr:colOff>
      <xdr:row>5</xdr:row>
      <xdr:rowOff>15688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252382" y="1210236"/>
          <a:ext cx="2263588" cy="44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246528</xdr:colOff>
      <xdr:row>3</xdr:row>
      <xdr:rowOff>11205</xdr:rowOff>
    </xdr:from>
    <xdr:to>
      <xdr:col>1</xdr:col>
      <xdr:colOff>986116</xdr:colOff>
      <xdr:row>3</xdr:row>
      <xdr:rowOff>14567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728381" y="638734"/>
          <a:ext cx="739588" cy="33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809625</xdr:colOff>
      <xdr:row>3</xdr:row>
      <xdr:rowOff>9525</xdr:rowOff>
    </xdr:from>
    <xdr:to>
      <xdr:col>5</xdr:col>
      <xdr:colOff>1628775</xdr:colOff>
      <xdr:row>3</xdr:row>
      <xdr:rowOff>9526</xdr:rowOff>
    </xdr:to>
    <xdr:cxnSp macro="">
      <xdr:nvCxnSpPr>
        <xdr:cNvPr id="4" name="Straight Connector 3"/>
        <xdr:cNvCxnSpPr/>
      </xdr:nvCxnSpPr>
      <xdr:spPr>
        <a:xfrm>
          <a:off x="6419850" y="428625"/>
          <a:ext cx="4667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1081929</xdr:colOff>
      <xdr:row>2</xdr:row>
      <xdr:rowOff>177616</xdr:rowOff>
    </xdr:from>
    <xdr:to>
      <xdr:col>4</xdr:col>
      <xdr:colOff>280147</xdr:colOff>
      <xdr:row>2</xdr:row>
      <xdr:rowOff>179294</xdr:rowOff>
    </xdr:to>
    <xdr:cxnSp macro="">
      <xdr:nvCxnSpPr>
        <xdr:cNvPr id="6" name="Straight Connector 5"/>
        <xdr:cNvCxnSpPr/>
      </xdr:nvCxnSpPr>
      <xdr:spPr>
        <a:xfrm>
          <a:off x="3614458" y="390528"/>
          <a:ext cx="1977277" cy="16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tabSelected="1" zoomScale="85" zoomScaleNormal="85" workbookViewId="0">
      <pane ySplit="7" topLeftCell="A8" activePane="bottomLeft" state="frozen"/>
      <selection pane="bottomLeft" activeCell="E11" sqref="E11"/>
    </sheetView>
  </sheetViews>
  <sheetFormatPr defaultColWidth="9.140625" defaultRowHeight="15.75" x14ac:dyDescent="0.25"/>
  <cols>
    <col min="1" max="1" width="7.28515625" style="5" customWidth="1"/>
    <col min="2" max="2" width="30.7109375" style="6" customWidth="1"/>
    <col min="3" max="3" width="5.7109375" style="6" hidden="1" customWidth="1"/>
    <col min="4" max="4" width="41.7109375" style="6" customWidth="1"/>
    <col min="5" max="5" width="9" style="3" customWidth="1"/>
    <col min="6" max="6" width="23.85546875" style="2" hidden="1" customWidth="1"/>
    <col min="7" max="7" width="11.28515625" style="2" customWidth="1"/>
    <col min="8" max="8" width="14.140625" style="4" hidden="1" customWidth="1"/>
    <col min="9" max="9" width="13.140625" style="4" hidden="1" customWidth="1"/>
    <col min="10" max="11" width="12.7109375" style="4" hidden="1" customWidth="1"/>
    <col min="12" max="12" width="20.7109375" style="1" hidden="1" customWidth="1"/>
    <col min="13" max="15" width="9.140625" style="1" hidden="1" customWidth="1"/>
    <col min="16" max="16" width="12.7109375" style="1" hidden="1" customWidth="1"/>
    <col min="17" max="19" width="0" style="1" hidden="1" customWidth="1"/>
    <col min="20" max="20" width="1.5703125" style="1" customWidth="1"/>
    <col min="21" max="16384" width="9.140625" style="1"/>
  </cols>
  <sheetData>
    <row r="2" spans="1:20" s="9" customFormat="1" ht="16.5" x14ac:dyDescent="0.25">
      <c r="A2" s="36" t="s">
        <v>33</v>
      </c>
      <c r="B2" s="36"/>
      <c r="C2" s="37"/>
      <c r="D2" s="47" t="s">
        <v>2</v>
      </c>
      <c r="E2" s="47"/>
      <c r="F2" s="47"/>
      <c r="G2" s="47"/>
      <c r="H2" s="43"/>
    </row>
    <row r="3" spans="1:20" s="9" customFormat="1" ht="16.5" customHeight="1" x14ac:dyDescent="0.25">
      <c r="A3" s="16" t="s">
        <v>34</v>
      </c>
      <c r="B3" s="16"/>
      <c r="C3" s="37"/>
      <c r="D3" s="48" t="s">
        <v>3</v>
      </c>
      <c r="E3" s="48"/>
      <c r="F3" s="48"/>
      <c r="G3" s="48"/>
      <c r="H3" s="44"/>
    </row>
    <row r="4" spans="1:20" s="9" customFormat="1" ht="11.25" customHeight="1" x14ac:dyDescent="0.25">
      <c r="A4" s="16"/>
      <c r="B4" s="16"/>
      <c r="C4" s="37"/>
      <c r="D4" s="38"/>
      <c r="E4" s="39"/>
      <c r="F4" s="39"/>
      <c r="G4" s="39"/>
      <c r="H4" s="40"/>
    </row>
    <row r="5" spans="1:20" s="42" customFormat="1" ht="33.75" customHeight="1" x14ac:dyDescent="0.3">
      <c r="A5" s="46" t="s">
        <v>35</v>
      </c>
      <c r="B5" s="46"/>
      <c r="C5" s="46"/>
      <c r="D5" s="46"/>
      <c r="E5" s="46"/>
      <c r="F5" s="46"/>
      <c r="G5" s="46"/>
      <c r="H5" s="46"/>
      <c r="I5" s="41"/>
      <c r="J5" s="41"/>
    </row>
    <row r="6" spans="1:20" s="9" customFormat="1" ht="12.7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24"/>
      <c r="L6" s="12"/>
      <c r="M6" s="12"/>
      <c r="N6" s="12"/>
      <c r="O6" s="12"/>
      <c r="P6" s="12"/>
    </row>
    <row r="7" spans="1:20" s="8" customFormat="1" ht="79.5" customHeight="1" x14ac:dyDescent="0.25">
      <c r="A7" s="18" t="s">
        <v>6</v>
      </c>
      <c r="B7" s="19" t="s">
        <v>36</v>
      </c>
      <c r="C7" s="19" t="s">
        <v>12</v>
      </c>
      <c r="D7" s="19" t="s">
        <v>7</v>
      </c>
      <c r="E7" s="19" t="s">
        <v>1</v>
      </c>
      <c r="F7" s="23" t="s">
        <v>11</v>
      </c>
      <c r="G7" s="23" t="s">
        <v>32</v>
      </c>
      <c r="H7" s="23" t="s">
        <v>4</v>
      </c>
      <c r="I7" s="23" t="s">
        <v>5</v>
      </c>
      <c r="J7" s="23" t="s">
        <v>0</v>
      </c>
      <c r="K7" s="14"/>
      <c r="M7" s="8">
        <v>26</v>
      </c>
    </row>
    <row r="8" spans="1:20" s="7" customFormat="1" ht="183" customHeight="1" x14ac:dyDescent="0.25">
      <c r="A8" s="20">
        <v>1</v>
      </c>
      <c r="B8" s="25" t="s">
        <v>8</v>
      </c>
      <c r="C8" s="29" t="s">
        <v>13</v>
      </c>
      <c r="D8" s="33" t="s">
        <v>30</v>
      </c>
      <c r="E8" s="21" t="s">
        <v>37</v>
      </c>
      <c r="F8" s="10">
        <f>1039+811</f>
        <v>1850</v>
      </c>
      <c r="G8" s="10">
        <f>F8*12*120%</f>
        <v>26640</v>
      </c>
      <c r="H8" s="17">
        <v>140000</v>
      </c>
      <c r="I8" s="17">
        <f>G8*H8</f>
        <v>3729600000</v>
      </c>
      <c r="J8" s="17"/>
      <c r="K8" s="15">
        <v>11450</v>
      </c>
      <c r="L8" s="27">
        <f>K8*G8</f>
        <v>305028000</v>
      </c>
      <c r="M8" s="7">
        <v>12</v>
      </c>
      <c r="N8" s="7">
        <v>15</v>
      </c>
      <c r="O8" s="7">
        <f>L8+M8+N8</f>
        <v>305028027</v>
      </c>
      <c r="P8" s="13">
        <f>O8-F8</f>
        <v>305026177</v>
      </c>
      <c r="Q8" s="7" t="s">
        <v>16</v>
      </c>
    </row>
    <row r="9" spans="1:20" s="7" customFormat="1" ht="122.25" customHeight="1" x14ac:dyDescent="0.25">
      <c r="A9" s="22">
        <v>2</v>
      </c>
      <c r="B9" s="25" t="s">
        <v>9</v>
      </c>
      <c r="C9" s="29" t="s">
        <v>14</v>
      </c>
      <c r="D9" s="35" t="s">
        <v>29</v>
      </c>
      <c r="E9" s="21" t="s">
        <v>38</v>
      </c>
      <c r="F9" s="11">
        <v>2912</v>
      </c>
      <c r="G9" s="10">
        <v>41000</v>
      </c>
      <c r="H9" s="17">
        <v>160000</v>
      </c>
      <c r="I9" s="17">
        <f t="shared" ref="I9" si="0">G9*H9</f>
        <v>6560000000</v>
      </c>
      <c r="J9" s="17"/>
      <c r="K9" s="15">
        <v>93704</v>
      </c>
      <c r="L9" s="27">
        <f>K9*G9</f>
        <v>3841864000</v>
      </c>
      <c r="M9" s="7">
        <v>78</v>
      </c>
      <c r="N9" s="7">
        <v>86</v>
      </c>
      <c r="O9" s="7">
        <f t="shared" ref="O9:O10" si="1">L9+M9+N9</f>
        <v>3841864164</v>
      </c>
      <c r="P9" s="13">
        <f t="shared" ref="P9:P10" si="2">O9-F9</f>
        <v>3841861252</v>
      </c>
      <c r="Q9" s="32" t="s">
        <v>17</v>
      </c>
      <c r="T9" s="7">
        <f>3000*12</f>
        <v>36000</v>
      </c>
    </row>
    <row r="10" spans="1:20" s="7" customFormat="1" ht="264.75" customHeight="1" x14ac:dyDescent="0.25">
      <c r="A10" s="22">
        <v>3</v>
      </c>
      <c r="B10" s="26" t="s">
        <v>10</v>
      </c>
      <c r="C10" s="30" t="s">
        <v>15</v>
      </c>
      <c r="D10" s="34" t="s">
        <v>31</v>
      </c>
      <c r="E10" s="21" t="s">
        <v>39</v>
      </c>
      <c r="F10" s="11">
        <f>9+19</f>
        <v>28</v>
      </c>
      <c r="G10" s="10">
        <f>F10*12*120%</f>
        <v>403.2</v>
      </c>
      <c r="H10" s="17">
        <v>20000</v>
      </c>
      <c r="I10" s="17">
        <f t="shared" ref="I10" si="3">G10*H10</f>
        <v>8064000</v>
      </c>
      <c r="J10" s="17"/>
      <c r="K10" s="15">
        <v>300000</v>
      </c>
      <c r="L10" s="27">
        <f>K10*G10</f>
        <v>120960000</v>
      </c>
      <c r="M10" s="7">
        <v>549</v>
      </c>
      <c r="N10" s="7">
        <v>570</v>
      </c>
      <c r="O10" s="7">
        <f t="shared" si="1"/>
        <v>120961119</v>
      </c>
      <c r="P10" s="13">
        <f t="shared" si="2"/>
        <v>120961091</v>
      </c>
      <c r="Q10" s="32" t="s">
        <v>18</v>
      </c>
    </row>
    <row r="11" spans="1:20" x14ac:dyDescent="0.25">
      <c r="D11" s="32"/>
      <c r="L11" s="28">
        <f>SUM(L8:L10)</f>
        <v>4267852000</v>
      </c>
      <c r="Q11" s="32" t="s">
        <v>19</v>
      </c>
    </row>
    <row r="12" spans="1:20" x14ac:dyDescent="0.25">
      <c r="D12" s="32"/>
      <c r="Q12" s="32" t="s">
        <v>20</v>
      </c>
    </row>
    <row r="13" spans="1:20" x14ac:dyDescent="0.25">
      <c r="D13" s="32"/>
      <c r="Q13" s="32" t="s">
        <v>21</v>
      </c>
    </row>
    <row r="14" spans="1:20" x14ac:dyDescent="0.25">
      <c r="D14" s="32"/>
      <c r="Q14" s="32" t="s">
        <v>22</v>
      </c>
    </row>
    <row r="15" spans="1:20" x14ac:dyDescent="0.25">
      <c r="D15" s="32"/>
      <c r="Q15" s="32" t="s">
        <v>23</v>
      </c>
    </row>
    <row r="16" spans="1:20" x14ac:dyDescent="0.25">
      <c r="D16" s="32"/>
      <c r="Q16" s="32" t="s">
        <v>24</v>
      </c>
    </row>
    <row r="17" spans="4:17" x14ac:dyDescent="0.25">
      <c r="D17" s="32"/>
      <c r="Q17" s="32" t="s">
        <v>25</v>
      </c>
    </row>
    <row r="18" spans="4:17" x14ac:dyDescent="0.25">
      <c r="D18" s="32"/>
      <c r="Q18" s="32" t="s">
        <v>26</v>
      </c>
    </row>
    <row r="19" spans="4:17" x14ac:dyDescent="0.25">
      <c r="D19" s="32"/>
      <c r="Q19" s="32" t="s">
        <v>27</v>
      </c>
    </row>
    <row r="20" spans="4:17" x14ac:dyDescent="0.25">
      <c r="D20" s="32"/>
      <c r="Q20" s="31" t="s">
        <v>28</v>
      </c>
    </row>
    <row r="21" spans="4:17" x14ac:dyDescent="0.25">
      <c r="D21" s="31"/>
    </row>
  </sheetData>
  <mergeCells count="4">
    <mergeCell ref="A6:J6"/>
    <mergeCell ref="A5:H5"/>
    <mergeCell ref="D2:G2"/>
    <mergeCell ref="D3:G3"/>
  </mergeCells>
  <printOptions horizontalCentered="1"/>
  <pageMargins left="0" right="0" top="0.118110236220472" bottom="0.43307086614173201" header="0.31496062992126" footer="0.31496062992126"/>
  <pageSetup paperSize="9" orientation="portrait" useFirstPageNumber="1" r:id="rId1"/>
  <headerFooter differentOddEven="1">
    <oddFooter>&amp;R&amp;P</oddFooter>
    <evenFooter>&amp;L&amp;P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DANH MỤC TP </vt:lpstr>
      <vt:lpstr>'DANH MỤC TP '!OLE_LINK1</vt:lpstr>
      <vt:lpstr>'DANH MỤC TP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DINHDUONG</dc:creator>
  <cp:lastModifiedBy>KE TOAN DD</cp:lastModifiedBy>
  <cp:lastPrinted>2025-03-13T04:25:42Z</cp:lastPrinted>
  <dcterms:created xsi:type="dcterms:W3CDTF">2020-12-17T10:04:19Z</dcterms:created>
  <dcterms:modified xsi:type="dcterms:W3CDTF">2025-03-13T04:26:37Z</dcterms:modified>
</cp:coreProperties>
</file>